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027"/>
  <workbookPr defaultThemeVersion="124226"/>
  <bookViews>
    <workbookView xWindow="480" yWindow="105" windowWidth="10455" windowHeight="7425" xr2:uid="{00000000-000D-0000-FFFF-FFFF00000000}"/>
  </bookViews>
  <sheets>
    <sheet name="Summary" sheetId="2" r:id="rId1"/>
  </sheets>
  <definedNames>
    <definedName name="_xlnm.Print_Area" localSheetId="0">Summary!$A$1:$G$87</definedName>
    <definedName name="_xlnm.Print_Titles" localSheetId="0">Summary!$1:$6</definedName>
  </definedNames>
  <calcPr calcId="171026"/>
</workbook>
</file>

<file path=xl/calcChain.xml><?xml version="1.0" encoding="utf-8"?>
<calcChain xmlns="http://schemas.openxmlformats.org/spreadsheetml/2006/main">
  <c r="F27" i="2" l="1"/>
  <c r="F25" i="2"/>
  <c r="D65" i="2"/>
  <c r="F65" i="2"/>
  <c r="D63" i="2"/>
  <c r="F63" i="2"/>
  <c r="F64" i="2"/>
  <c r="F61" i="2"/>
  <c r="F58" i="2"/>
  <c r="D55" i="2"/>
  <c r="F55" i="2"/>
  <c r="D54" i="2"/>
  <c r="F54" i="2"/>
  <c r="F51" i="2"/>
  <c r="F47" i="2"/>
  <c r="F48" i="2"/>
  <c r="F41" i="2"/>
  <c r="F39" i="2"/>
  <c r="F38" i="2"/>
  <c r="F60" i="2"/>
  <c r="F59" i="2"/>
  <c r="F50" i="2"/>
  <c r="F36" i="2"/>
  <c r="F30" i="2"/>
  <c r="F29" i="2"/>
  <c r="F24" i="2"/>
  <c r="F23" i="2"/>
  <c r="F22" i="2"/>
  <c r="F21" i="2"/>
  <c r="F20" i="2"/>
  <c r="F19" i="2"/>
  <c r="F18" i="2"/>
  <c r="F17" i="2"/>
  <c r="F16" i="2"/>
  <c r="F14" i="2"/>
  <c r="F13" i="2"/>
  <c r="F12" i="2"/>
  <c r="F10" i="2"/>
  <c r="F35" i="2"/>
  <c r="F34" i="2"/>
  <c r="F57" i="2"/>
  <c r="F56" i="2"/>
  <c r="F49" i="2"/>
  <c r="F62" i="2"/>
  <c r="F46" i="2"/>
  <c r="F40" i="2"/>
  <c r="C40" i="2"/>
  <c r="F37" i="2"/>
  <c r="C37" i="2"/>
  <c r="F53" i="2"/>
  <c r="F15" i="2"/>
  <c r="F33" i="2"/>
  <c r="C33" i="2"/>
  <c r="F11" i="2"/>
  <c r="F45" i="2"/>
  <c r="F44" i="2"/>
  <c r="F43" i="2"/>
  <c r="F9" i="2"/>
  <c r="F42" i="2"/>
</calcChain>
</file>

<file path=xl/sharedStrings.xml><?xml version="1.0" encoding="utf-8"?>
<sst xmlns="http://schemas.openxmlformats.org/spreadsheetml/2006/main" count="179" uniqueCount="106">
  <si>
    <t>PROJECT:</t>
  </si>
  <si>
    <t>LOCATION:</t>
  </si>
  <si>
    <t>SUBJECT:</t>
  </si>
  <si>
    <t>Item No.</t>
  </si>
  <si>
    <t>Item Description</t>
  </si>
  <si>
    <t>Quantity</t>
  </si>
  <si>
    <t>Unit</t>
  </si>
  <si>
    <t>Quantity takeoff</t>
  </si>
  <si>
    <t>sqm</t>
  </si>
  <si>
    <t>I</t>
  </si>
  <si>
    <t>II</t>
  </si>
  <si>
    <t>Wall</t>
  </si>
  <si>
    <t>Roof</t>
  </si>
  <si>
    <t>PLUMBING</t>
  </si>
  <si>
    <t>m</t>
  </si>
  <si>
    <t>ea</t>
  </si>
  <si>
    <t>I.1</t>
  </si>
  <si>
    <t>I.2</t>
  </si>
  <si>
    <t>Ridge Capping</t>
  </si>
  <si>
    <t>I.3</t>
  </si>
  <si>
    <t>I.4</t>
  </si>
  <si>
    <t>I.5</t>
  </si>
  <si>
    <t>I.6</t>
  </si>
  <si>
    <t>Proposed Renovation</t>
  </si>
  <si>
    <t>45 Ada Avenue Wahroonga</t>
  </si>
  <si>
    <t>Stud Wall Framing (assumed 90x45 )</t>
  </si>
  <si>
    <t xml:space="preserve">            Assumed 90X45  @ 3.00M  (PLATES &amp; NOGGINS) </t>
  </si>
  <si>
    <t>1_ASSUMED (4) 90X45 _PLATES &amp; NOGGIN</t>
  </si>
  <si>
    <t>1_ASSUMED (3) 90X45 _PLATES &amp; NOGGIN</t>
  </si>
  <si>
    <t>2_ASSUMED (4) 90X45 _PLATES &amp; NOGGIN</t>
  </si>
  <si>
    <t xml:space="preserve">            Assumed 90X45  @ 2.465M  (Studs) </t>
  </si>
  <si>
    <t>1_ASSUMED 90X45 _STUDS @ H=2.465M</t>
  </si>
  <si>
    <t>1_ASSUMED 90X45 _STUDS @ H=0.545M</t>
  </si>
  <si>
    <t xml:space="preserve">            Assumed 90X45  @ 2.615M  (Studs) </t>
  </si>
  <si>
    <t>1_ASSUMED  290 CMU BLOCK FINISHED NOT SPECIFIED @ H=2.60M</t>
  </si>
  <si>
    <t>5_ASSUMED  290 CMU BLOCK FINISHED NOT SPECIFIED</t>
  </si>
  <si>
    <t>Wall Lining &amp; Finish</t>
  </si>
  <si>
    <t>1_ASSUMED WALL LINING @ H=2.465M</t>
  </si>
  <si>
    <t>1_ASSUMED WALL LINING @ H=0.545M</t>
  </si>
  <si>
    <t>2_ASSUMED WALL LINING @ H=2.615M</t>
  </si>
  <si>
    <t>Wall Exterior Finish_Weatherboard Cladding</t>
  </si>
  <si>
    <t>4_NEW WEATHERBOARD CLADDING</t>
  </si>
  <si>
    <t>5_NEW WEATHERBOARD CLADDING</t>
  </si>
  <si>
    <t>Assumed 290 CMU Block finished not specified</t>
  </si>
  <si>
    <t>2_PLUMBING_WATER CLOSET</t>
  </si>
  <si>
    <t>2_PLUMBING_SHOWER</t>
  </si>
  <si>
    <t>2_PLUMBING_LAVATORY</t>
  </si>
  <si>
    <t>2_PLUMBING_BATH TUB</t>
  </si>
  <si>
    <t>4_1.50X3.20M_NEW WINDOW</t>
  </si>
  <si>
    <t>4_1.50X3.00M_NEW WINDOW</t>
  </si>
  <si>
    <t>4_1.50X1.75M_NEW WINDOW</t>
  </si>
  <si>
    <t>4_2.10X5.95M_NEW WINDOW</t>
  </si>
  <si>
    <t>5_1.24X1.85M_NEW WINDOW</t>
  </si>
  <si>
    <t>5_1.24X1.65M_NEW WINDOW</t>
  </si>
  <si>
    <t>5_1.24X1.72M_NEW WINDOW</t>
  </si>
  <si>
    <t>5_1.20X1.93M_NEW WINDOW</t>
  </si>
  <si>
    <t>5_1.20X1.00M_NEW WINDOW</t>
  </si>
  <si>
    <t>5_0.90X1.05M_NEW WINDOW</t>
  </si>
  <si>
    <t>5_0.90X2.10M_NEW DOOR</t>
  </si>
  <si>
    <t>Doors &amp; Windows &amp; Gates</t>
  </si>
  <si>
    <t>6_(2)1.20X1.80M_NEW GATE TO MATCH EXISTING FENCE</t>
  </si>
  <si>
    <t>6_1.50X1.25M_NEW GATE TO MATCH EXISTING FENCE</t>
  </si>
  <si>
    <t>2_ROOF_NEW METAL ROOFING PITCH @ 22 DEG</t>
  </si>
  <si>
    <t>3_ROOF_NEW METAL ROOFING PITCH @ 22 DEG</t>
  </si>
  <si>
    <t xml:space="preserve"> Fascia &amp; Gutter</t>
  </si>
  <si>
    <t>2_ROOF_FASCIA &amp; GUTTER</t>
  </si>
  <si>
    <t>3_ROOF_FASCIA &amp; GUTTER</t>
  </si>
  <si>
    <t>2_ROOF_RIDGE CAP</t>
  </si>
  <si>
    <t>3_ROOF_RIDGE CAP</t>
  </si>
  <si>
    <t>Flashing</t>
  </si>
  <si>
    <t>2_ROOF_FLASHING PITCH @ 22 DEG</t>
  </si>
  <si>
    <t>3_ROOF_FLASHING PITCH @ 22 DEG</t>
  </si>
  <si>
    <t>2_ROOF_FLASHING</t>
  </si>
  <si>
    <t>New Metal Roofing</t>
  </si>
  <si>
    <t>2_NEW FLOOR FINISH @ NEW BATH</t>
  </si>
  <si>
    <t>1_NEW STAIR TO DECK</t>
  </si>
  <si>
    <t>New Stair to Deck</t>
  </si>
  <si>
    <t>1_NEW DECK EXTENSION</t>
  </si>
  <si>
    <t>New Deck Extension</t>
  </si>
  <si>
    <t>1_NEW POST/COLUMN @ H=2.465M</t>
  </si>
  <si>
    <t>New Post/Column @ H=2.465m</t>
  </si>
  <si>
    <t>1_NEW RAIL @ DECK</t>
  </si>
  <si>
    <t>New Rail @ Deck</t>
  </si>
  <si>
    <t>1_NEW WALL BELOW DECK @ H=0.90M</t>
  </si>
  <si>
    <t>New wall below Deck</t>
  </si>
  <si>
    <t>4_NEW WEATHERBOARD CLAD GARAGE PANEL LIFT</t>
  </si>
  <si>
    <t>6_NEW TIMBER POST</t>
  </si>
  <si>
    <t>New Timber Post @ Gate</t>
  </si>
  <si>
    <t>6_MODIFIED TIMBER INFILL PANEL</t>
  </si>
  <si>
    <t>Modified Timber Infill Panel</t>
  </si>
  <si>
    <t>I.7</t>
  </si>
  <si>
    <t>I.8</t>
  </si>
  <si>
    <t>I.9</t>
  </si>
  <si>
    <t>I.10</t>
  </si>
  <si>
    <t>I.11</t>
  </si>
  <si>
    <t>I.12</t>
  </si>
  <si>
    <t>4_2.35X1.65M_NEW DOOR</t>
  </si>
  <si>
    <t>New weatherboard clad garage panel lift</t>
  </si>
  <si>
    <t>Floor Finish @ New Bath</t>
  </si>
  <si>
    <t>New Intercom</t>
  </si>
  <si>
    <t>6_NEW INTERCOM</t>
  </si>
  <si>
    <t>I.13</t>
  </si>
  <si>
    <t>ARCHITECTURAL/STRUCTURAL/OTHERS</t>
  </si>
  <si>
    <t>New Skylight</t>
  </si>
  <si>
    <t>3_ROOF_NEW SKYLIGHT</t>
  </si>
  <si>
    <t>I.14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</si>
</sst>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0" xfId="0" applyFont="1"/>
    <xf numFmtId="0" fontId="5" fillId="0" borderId="4" xfId="0" applyFont="1" applyFill="1" applyBorder="1"/>
    <xf numFmtId="0" fontId="5" fillId="0" borderId="10" xfId="0" applyFont="1" applyFill="1" applyBorder="1"/>
    <xf numFmtId="4" fontId="5" fillId="0" borderId="8" xfId="0" applyNumberFormat="1" applyFont="1" applyFill="1" applyBorder="1"/>
    <xf numFmtId="0" fontId="2" fillId="0" borderId="8" xfId="0" applyFont="1" applyFill="1" applyBorder="1"/>
    <xf numFmtId="0" fontId="6" fillId="0" borderId="8" xfId="0" applyFont="1" applyFill="1" applyBorder="1"/>
    <xf numFmtId="0" fontId="0" fillId="0" borderId="8" xfId="0" applyFill="1" applyBorder="1"/>
    <xf numFmtId="0" fontId="5" fillId="0" borderId="2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 vertical="center"/>
    </xf>
    <xf numFmtId="4" fontId="5" fillId="0" borderId="4" xfId="0" applyNumberFormat="1" applyFont="1" applyFill="1" applyBorder="1"/>
    <xf numFmtId="0" fontId="5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4" fontId="4" fillId="0" borderId="3" xfId="0" applyNumberFormat="1" applyFont="1" applyFill="1" applyBorder="1"/>
    <xf numFmtId="0" fontId="4" fillId="0" borderId="3" xfId="0" applyFont="1" applyFill="1" applyBorder="1"/>
    <xf numFmtId="0" fontId="0" fillId="0" borderId="0" xfId="0" applyFill="1"/>
    <xf numFmtId="0" fontId="0" fillId="0" borderId="9" xfId="0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96"/>
  <sheetViews>
    <sheetView tabSelected="1" view="pageBreakPreview" zoomScaleNormal="85" zoomScaleSheetLayoutView="100" workbookViewId="0" xr3:uid="{AEA406A1-0E4B-5B11-9CD5-51D6E497D94C}">
      <pane xSplit="1" ySplit="6" topLeftCell="B7" activePane="bottomRight" state="frozen"/>
      <selection pane="bottomLeft" activeCell="A6" sqref="A6"/>
      <selection pane="topRight" activeCell="B1" sqref="B1"/>
      <selection pane="bottomRight" activeCell="B23" sqref="B23"/>
    </sheetView>
  </sheetViews>
  <sheetFormatPr defaultRowHeight="15" outlineLevelRow="1" outlineLevelCol="1" x14ac:dyDescent="0.2"/>
  <cols>
    <col min="1" max="1" width="11.56640625" customWidth="1"/>
    <col min="2" max="2" width="98.19921875" customWidth="1"/>
    <col min="3" max="3" width="6.859375" hidden="1" customWidth="1" outlineLevel="1"/>
    <col min="4" max="4" width="6.05078125" hidden="1" customWidth="1" outlineLevel="1"/>
    <col min="5" max="5" width="6.05078125" customWidth="1" collapsed="1"/>
    <col min="6" max="6" width="8.7421875" customWidth="1"/>
    <col min="7" max="7" width="7.3984375" customWidth="1"/>
  </cols>
  <sheetData>
    <row r="1" spans="1:7" x14ac:dyDescent="0.2">
      <c r="A1" s="7" t="s">
        <v>0</v>
      </c>
      <c r="B1" t="s">
        <v>23</v>
      </c>
    </row>
    <row r="2" spans="1:7" x14ac:dyDescent="0.2">
      <c r="A2" s="7" t="s">
        <v>1</v>
      </c>
      <c r="B2" t="s">
        <v>24</v>
      </c>
    </row>
    <row r="3" spans="1:7" x14ac:dyDescent="0.2">
      <c r="A3" s="7"/>
    </row>
    <row r="4" spans="1:7" x14ac:dyDescent="0.2">
      <c r="A4" s="7" t="s">
        <v>2</v>
      </c>
      <c r="B4" s="2" t="s">
        <v>7</v>
      </c>
      <c r="C4" s="2"/>
      <c r="D4" s="2"/>
      <c r="E4" s="2"/>
    </row>
    <row r="6" spans="1:7" x14ac:dyDescent="0.2">
      <c r="A6" s="3" t="s">
        <v>3</v>
      </c>
      <c r="B6" s="4" t="s">
        <v>4</v>
      </c>
      <c r="C6" s="5"/>
      <c r="D6" s="5"/>
      <c r="E6" s="6"/>
      <c r="F6" s="3" t="s">
        <v>5</v>
      </c>
      <c r="G6" s="3" t="s">
        <v>6</v>
      </c>
    </row>
    <row r="7" spans="1:7" x14ac:dyDescent="0.2">
      <c r="A7" s="19"/>
      <c r="B7" s="12"/>
      <c r="C7" s="16"/>
      <c r="D7" s="8"/>
      <c r="E7" s="9"/>
      <c r="F7" s="10"/>
      <c r="G7" s="14"/>
    </row>
    <row r="8" spans="1:7" x14ac:dyDescent="0.2">
      <c r="A8" s="19" t="s">
        <v>9</v>
      </c>
      <c r="B8" s="11" t="s">
        <v>102</v>
      </c>
      <c r="C8" s="8"/>
      <c r="D8" s="8"/>
      <c r="E8" s="9"/>
      <c r="F8" s="10"/>
      <c r="G8" s="14"/>
    </row>
    <row r="9" spans="1:7" x14ac:dyDescent="0.2">
      <c r="A9" s="18" t="s">
        <v>16</v>
      </c>
      <c r="B9" s="13" t="s">
        <v>76</v>
      </c>
      <c r="C9" s="8"/>
      <c r="D9" s="8"/>
      <c r="E9" s="9"/>
      <c r="F9" s="10">
        <f>SUM(F10)</f>
        <v>4.4000000000000004</v>
      </c>
      <c r="G9" s="14" t="s">
        <v>8</v>
      </c>
    </row>
    <row r="10" spans="1:7" hidden="1" outlineLevel="1" x14ac:dyDescent="0.2">
      <c r="A10" s="19"/>
      <c r="B10" s="12" t="s">
        <v>75</v>
      </c>
      <c r="C10" s="8">
        <v>4.4000000000000004</v>
      </c>
      <c r="D10" s="8">
        <v>1</v>
      </c>
      <c r="E10" s="9"/>
      <c r="F10" s="10">
        <f>C10*D10</f>
        <v>4.4000000000000004</v>
      </c>
      <c r="G10" s="14" t="s">
        <v>8</v>
      </c>
    </row>
    <row r="11" spans="1:7" collapsed="1" x14ac:dyDescent="0.2">
      <c r="A11" s="18" t="s">
        <v>17</v>
      </c>
      <c r="B11" s="13" t="s">
        <v>78</v>
      </c>
      <c r="C11" s="8"/>
      <c r="D11" s="8"/>
      <c r="E11" s="9"/>
      <c r="F11" s="10">
        <f>SUM(F12)</f>
        <v>24.3</v>
      </c>
      <c r="G11" s="14" t="s">
        <v>8</v>
      </c>
    </row>
    <row r="12" spans="1:7" hidden="1" outlineLevel="1" x14ac:dyDescent="0.2">
      <c r="A12" s="19"/>
      <c r="B12" s="12" t="s">
        <v>77</v>
      </c>
      <c r="C12" s="8">
        <v>24.3</v>
      </c>
      <c r="D12" s="8">
        <v>1</v>
      </c>
      <c r="E12" s="9"/>
      <c r="F12" s="10">
        <f>C12*D12</f>
        <v>24.3</v>
      </c>
      <c r="G12" s="14" t="s">
        <v>8</v>
      </c>
    </row>
    <row r="13" spans="1:7" collapsed="1" x14ac:dyDescent="0.2">
      <c r="A13" s="18" t="s">
        <v>19</v>
      </c>
      <c r="B13" s="13" t="s">
        <v>80</v>
      </c>
      <c r="C13" s="8"/>
      <c r="D13" s="8"/>
      <c r="E13" s="9"/>
      <c r="F13" s="10">
        <f>SUM(F14)</f>
        <v>1</v>
      </c>
      <c r="G13" s="14" t="s">
        <v>15</v>
      </c>
    </row>
    <row r="14" spans="1:7" hidden="1" outlineLevel="1" x14ac:dyDescent="0.2">
      <c r="A14" s="19"/>
      <c r="B14" s="12" t="s">
        <v>79</v>
      </c>
      <c r="C14" s="8">
        <v>1</v>
      </c>
      <c r="D14" s="8">
        <v>1</v>
      </c>
      <c r="E14" s="9"/>
      <c r="F14" s="10">
        <f>C14*D14</f>
        <v>1</v>
      </c>
      <c r="G14" s="14" t="s">
        <v>15</v>
      </c>
    </row>
    <row r="15" spans="1:7" collapsed="1" x14ac:dyDescent="0.2">
      <c r="A15" s="18" t="s">
        <v>20</v>
      </c>
      <c r="B15" s="13" t="s">
        <v>82</v>
      </c>
      <c r="C15" s="8"/>
      <c r="D15" s="8"/>
      <c r="E15" s="9"/>
      <c r="F15" s="10">
        <f>SUM(F16:F16)</f>
        <v>8.9</v>
      </c>
      <c r="G15" s="14" t="s">
        <v>14</v>
      </c>
    </row>
    <row r="16" spans="1:7" hidden="1" outlineLevel="1" x14ac:dyDescent="0.2">
      <c r="A16" s="19"/>
      <c r="B16" s="12" t="s">
        <v>81</v>
      </c>
      <c r="C16" s="8">
        <v>8.9</v>
      </c>
      <c r="D16" s="8">
        <v>1</v>
      </c>
      <c r="E16" s="9"/>
      <c r="F16" s="10">
        <f>C16*D16</f>
        <v>8.9</v>
      </c>
      <c r="G16" s="14" t="s">
        <v>14</v>
      </c>
    </row>
    <row r="17" spans="1:7" collapsed="1" x14ac:dyDescent="0.2">
      <c r="A17" s="18" t="s">
        <v>21</v>
      </c>
      <c r="B17" s="13" t="s">
        <v>84</v>
      </c>
      <c r="C17" s="8"/>
      <c r="D17" s="8"/>
      <c r="E17" s="9"/>
      <c r="F17" s="10">
        <f>SUM(F18:F18)</f>
        <v>8.1</v>
      </c>
      <c r="G17" s="14" t="s">
        <v>8</v>
      </c>
    </row>
    <row r="18" spans="1:7" hidden="1" outlineLevel="1" x14ac:dyDescent="0.2">
      <c r="A18" s="19"/>
      <c r="B18" s="12" t="s">
        <v>83</v>
      </c>
      <c r="C18" s="8">
        <v>9</v>
      </c>
      <c r="D18" s="8">
        <v>0.9</v>
      </c>
      <c r="E18" s="9"/>
      <c r="F18" s="10">
        <f>C18*D18</f>
        <v>8.1</v>
      </c>
      <c r="G18" s="14" t="s">
        <v>8</v>
      </c>
    </row>
    <row r="19" spans="1:7" collapsed="1" x14ac:dyDescent="0.2">
      <c r="A19" s="18" t="s">
        <v>22</v>
      </c>
      <c r="B19" s="13" t="s">
        <v>97</v>
      </c>
      <c r="C19" s="8"/>
      <c r="D19" s="8"/>
      <c r="E19" s="9"/>
      <c r="F19" s="10">
        <f>SUM(F20:F20)</f>
        <v>14.1</v>
      </c>
      <c r="G19" s="14" t="s">
        <v>8</v>
      </c>
    </row>
    <row r="20" spans="1:7" hidden="1" outlineLevel="1" x14ac:dyDescent="0.2">
      <c r="A20" s="19"/>
      <c r="B20" s="12" t="s">
        <v>85</v>
      </c>
      <c r="C20" s="8">
        <v>14.1</v>
      </c>
      <c r="D20" s="8">
        <v>1</v>
      </c>
      <c r="E20" s="9"/>
      <c r="F20" s="10">
        <f>C20*D20</f>
        <v>14.1</v>
      </c>
      <c r="G20" s="14" t="s">
        <v>8</v>
      </c>
    </row>
    <row r="21" spans="1:7" collapsed="1" x14ac:dyDescent="0.2">
      <c r="A21" s="18" t="s">
        <v>90</v>
      </c>
      <c r="B21" s="13" t="s">
        <v>87</v>
      </c>
      <c r="C21" s="8"/>
      <c r="D21" s="8"/>
      <c r="E21" s="9"/>
      <c r="F21" s="10">
        <f>SUM(F22:F22)</f>
        <v>1.5</v>
      </c>
      <c r="G21" s="14" t="s">
        <v>14</v>
      </c>
    </row>
    <row r="22" spans="1:7" hidden="1" outlineLevel="1" x14ac:dyDescent="0.2">
      <c r="A22" s="19"/>
      <c r="B22" s="12" t="s">
        <v>86</v>
      </c>
      <c r="C22" s="8">
        <v>1.5</v>
      </c>
      <c r="D22" s="8">
        <v>1</v>
      </c>
      <c r="E22" s="9"/>
      <c r="F22" s="10">
        <f>C22*D22</f>
        <v>1.5</v>
      </c>
      <c r="G22" s="14" t="s">
        <v>14</v>
      </c>
    </row>
    <row r="23" spans="1:7" collapsed="1" x14ac:dyDescent="0.2">
      <c r="A23" s="18" t="s">
        <v>91</v>
      </c>
      <c r="B23" s="13" t="s">
        <v>89</v>
      </c>
      <c r="C23" s="8"/>
      <c r="D23" s="8"/>
      <c r="E23" s="9"/>
      <c r="F23" s="10">
        <f>SUM(F24:F24)</f>
        <v>2</v>
      </c>
      <c r="G23" s="14" t="s">
        <v>8</v>
      </c>
    </row>
    <row r="24" spans="1:7" hidden="1" outlineLevel="1" x14ac:dyDescent="0.2">
      <c r="A24" s="19"/>
      <c r="B24" s="12" t="s">
        <v>88</v>
      </c>
      <c r="C24" s="8">
        <v>2</v>
      </c>
      <c r="D24" s="8">
        <v>1</v>
      </c>
      <c r="E24" s="9"/>
      <c r="F24" s="10">
        <f>C24*D24</f>
        <v>2</v>
      </c>
      <c r="G24" s="14" t="s">
        <v>8</v>
      </c>
    </row>
    <row r="25" spans="1:7" collapsed="1" x14ac:dyDescent="0.2">
      <c r="A25" s="18" t="s">
        <v>92</v>
      </c>
      <c r="B25" s="13" t="s">
        <v>99</v>
      </c>
      <c r="C25" s="8"/>
      <c r="D25" s="8"/>
      <c r="E25" s="9"/>
      <c r="F25" s="10">
        <f>SUM(F26:F26)</f>
        <v>1</v>
      </c>
      <c r="G25" s="14" t="s">
        <v>15</v>
      </c>
    </row>
    <row r="26" spans="1:7" hidden="1" outlineLevel="1" x14ac:dyDescent="0.2">
      <c r="A26" s="19"/>
      <c r="B26" s="12" t="s">
        <v>100</v>
      </c>
      <c r="C26" s="8">
        <v>2</v>
      </c>
      <c r="D26" s="8">
        <v>1</v>
      </c>
      <c r="E26" s="9"/>
      <c r="F26" s="10">
        <v>1</v>
      </c>
      <c r="G26" s="14" t="s">
        <v>15</v>
      </c>
    </row>
    <row r="27" spans="1:7" collapsed="1" x14ac:dyDescent="0.2">
      <c r="A27" s="18" t="s">
        <v>93</v>
      </c>
      <c r="B27" s="13" t="s">
        <v>103</v>
      </c>
      <c r="C27" s="8"/>
      <c r="D27" s="8"/>
      <c r="E27" s="9"/>
      <c r="F27" s="10">
        <f>SUM(F28:F28)</f>
        <v>1</v>
      </c>
      <c r="G27" s="14" t="s">
        <v>15</v>
      </c>
    </row>
    <row r="28" spans="1:7" hidden="1" outlineLevel="1" x14ac:dyDescent="0.2">
      <c r="A28" s="19"/>
      <c r="B28" s="12" t="s">
        <v>104</v>
      </c>
      <c r="C28" s="8">
        <v>2</v>
      </c>
      <c r="D28" s="8">
        <v>1</v>
      </c>
      <c r="E28" s="9"/>
      <c r="F28" s="10">
        <v>1</v>
      </c>
      <c r="G28" s="14" t="s">
        <v>15</v>
      </c>
    </row>
    <row r="29" spans="1:7" collapsed="1" x14ac:dyDescent="0.2">
      <c r="A29" s="18" t="s">
        <v>94</v>
      </c>
      <c r="B29" s="13" t="s">
        <v>98</v>
      </c>
      <c r="C29" s="8"/>
      <c r="D29" s="8"/>
      <c r="E29" s="9"/>
      <c r="F29" s="10">
        <f>SUM(F30:F30)</f>
        <v>4.2</v>
      </c>
      <c r="G29" s="14" t="s">
        <v>8</v>
      </c>
    </row>
    <row r="30" spans="1:7" hidden="1" outlineLevel="1" x14ac:dyDescent="0.2">
      <c r="A30" s="19"/>
      <c r="B30" s="12" t="s">
        <v>74</v>
      </c>
      <c r="C30" s="8">
        <v>4.2</v>
      </c>
      <c r="D30" s="8">
        <v>1</v>
      </c>
      <c r="E30" s="9"/>
      <c r="F30" s="10">
        <f>C30*D30</f>
        <v>4.2</v>
      </c>
      <c r="G30" s="14" t="s">
        <v>8</v>
      </c>
    </row>
    <row r="31" spans="1:7" collapsed="1" x14ac:dyDescent="0.2">
      <c r="A31" s="18" t="s">
        <v>95</v>
      </c>
      <c r="B31" s="13" t="s">
        <v>11</v>
      </c>
      <c r="C31" s="8"/>
      <c r="D31" s="8"/>
      <c r="E31" s="9"/>
      <c r="F31" s="10"/>
      <c r="G31" s="14"/>
    </row>
    <row r="32" spans="1:7" x14ac:dyDescent="0.2">
      <c r="A32" s="18"/>
      <c r="B32" s="12" t="s">
        <v>25</v>
      </c>
      <c r="C32" s="17"/>
      <c r="D32" s="17"/>
      <c r="E32" s="9"/>
      <c r="F32" s="10"/>
      <c r="G32" s="14"/>
    </row>
    <row r="33" spans="1:7" x14ac:dyDescent="0.2">
      <c r="A33" s="18"/>
      <c r="B33" s="15" t="s">
        <v>26</v>
      </c>
      <c r="C33" s="17">
        <f>F33*3</f>
        <v>135</v>
      </c>
      <c r="D33" s="17" t="s">
        <v>14</v>
      </c>
      <c r="E33" s="9"/>
      <c r="F33" s="10">
        <f>SUM(F34:F36)</f>
        <v>45</v>
      </c>
      <c r="G33" s="14" t="s">
        <v>15</v>
      </c>
    </row>
    <row r="34" spans="1:7" hidden="1" outlineLevel="1" x14ac:dyDescent="0.2">
      <c r="A34" s="19"/>
      <c r="B34" s="12" t="s">
        <v>27</v>
      </c>
      <c r="C34" s="16">
        <v>23.3</v>
      </c>
      <c r="D34" s="8">
        <v>3</v>
      </c>
      <c r="E34" s="9">
        <v>4</v>
      </c>
      <c r="F34" s="10">
        <f>ROUND(((C34*E34)/D34),0)</f>
        <v>31</v>
      </c>
      <c r="G34" s="14" t="s">
        <v>15</v>
      </c>
    </row>
    <row r="35" spans="1:7" hidden="1" outlineLevel="1" x14ac:dyDescent="0.2">
      <c r="A35" s="19"/>
      <c r="B35" s="12" t="s">
        <v>28</v>
      </c>
      <c r="C35" s="16">
        <v>1.8</v>
      </c>
      <c r="D35" s="8">
        <v>3</v>
      </c>
      <c r="E35" s="9">
        <v>3</v>
      </c>
      <c r="F35" s="10">
        <f>ROUND(((C35*E35)/D35),0)</f>
        <v>2</v>
      </c>
      <c r="G35" s="14" t="s">
        <v>15</v>
      </c>
    </row>
    <row r="36" spans="1:7" hidden="1" outlineLevel="1" x14ac:dyDescent="0.2">
      <c r="A36" s="19"/>
      <c r="B36" s="12" t="s">
        <v>29</v>
      </c>
      <c r="C36" s="16">
        <v>9.1</v>
      </c>
      <c r="D36" s="8">
        <v>3</v>
      </c>
      <c r="E36" s="9">
        <v>4</v>
      </c>
      <c r="F36" s="10">
        <f>ROUND(((C36*E36)/D36),0)</f>
        <v>12</v>
      </c>
      <c r="G36" s="14" t="s">
        <v>15</v>
      </c>
    </row>
    <row r="37" spans="1:7" collapsed="1" x14ac:dyDescent="0.2">
      <c r="A37" s="18"/>
      <c r="B37" s="15" t="s">
        <v>30</v>
      </c>
      <c r="C37" s="17">
        <f>F37*2.465</f>
        <v>162.69</v>
      </c>
      <c r="D37" s="17" t="s">
        <v>14</v>
      </c>
      <c r="E37" s="9"/>
      <c r="F37" s="10">
        <f>SUM(F38:F39)</f>
        <v>66</v>
      </c>
      <c r="G37" s="14" t="s">
        <v>15</v>
      </c>
    </row>
    <row r="38" spans="1:7" hidden="1" outlineLevel="1" x14ac:dyDescent="0.2">
      <c r="A38" s="19"/>
      <c r="B38" s="12" t="s">
        <v>31</v>
      </c>
      <c r="C38" s="16">
        <v>65</v>
      </c>
      <c r="D38" s="8"/>
      <c r="E38" s="9"/>
      <c r="F38" s="10">
        <f>C38</f>
        <v>65</v>
      </c>
      <c r="G38" s="14" t="s">
        <v>15</v>
      </c>
    </row>
    <row r="39" spans="1:7" hidden="1" outlineLevel="1" x14ac:dyDescent="0.2">
      <c r="A39" s="19"/>
      <c r="B39" s="12" t="s">
        <v>32</v>
      </c>
      <c r="C39" s="16">
        <v>2</v>
      </c>
      <c r="D39" s="8">
        <v>2.4649999999999999</v>
      </c>
      <c r="E39" s="9">
        <v>0.54500000000000004</v>
      </c>
      <c r="F39" s="10">
        <f>ROUNDUP(((C39*E39)/D39),0)</f>
        <v>1</v>
      </c>
      <c r="G39" s="14" t="s">
        <v>15</v>
      </c>
    </row>
    <row r="40" spans="1:7" collapsed="1" x14ac:dyDescent="0.2">
      <c r="A40" s="18"/>
      <c r="B40" s="15" t="s">
        <v>33</v>
      </c>
      <c r="C40" s="17">
        <f>F40*2.465</f>
        <v>61.625</v>
      </c>
      <c r="D40" s="17" t="s">
        <v>14</v>
      </c>
      <c r="E40" s="9"/>
      <c r="F40" s="10">
        <f>SUM(F41:F41)</f>
        <v>25</v>
      </c>
      <c r="G40" s="14" t="s">
        <v>15</v>
      </c>
    </row>
    <row r="41" spans="1:7" hidden="1" outlineLevel="1" x14ac:dyDescent="0.2">
      <c r="A41" s="19"/>
      <c r="B41" s="12" t="s">
        <v>31</v>
      </c>
      <c r="C41" s="16">
        <v>25</v>
      </c>
      <c r="D41" s="8"/>
      <c r="E41" s="9"/>
      <c r="F41" s="10">
        <f>C41</f>
        <v>25</v>
      </c>
      <c r="G41" s="14" t="s">
        <v>15</v>
      </c>
    </row>
    <row r="42" spans="1:7" collapsed="1" x14ac:dyDescent="0.2">
      <c r="A42" s="18"/>
      <c r="B42" s="12" t="s">
        <v>36</v>
      </c>
      <c r="C42" s="8"/>
      <c r="D42" s="8"/>
      <c r="E42" s="9"/>
      <c r="F42" s="10">
        <f>SUM(F43:F45)</f>
        <v>162.89049999999997</v>
      </c>
      <c r="G42" s="14" t="s">
        <v>8</v>
      </c>
    </row>
    <row r="43" spans="1:7" hidden="1" outlineLevel="1" x14ac:dyDescent="0.2">
      <c r="A43" s="19"/>
      <c r="B43" s="12" t="s">
        <v>37</v>
      </c>
      <c r="C43" s="16">
        <v>46</v>
      </c>
      <c r="D43" s="8">
        <v>2.4649999999999999</v>
      </c>
      <c r="E43" s="9"/>
      <c r="F43" s="10">
        <f>C43*D43</f>
        <v>113.38999999999999</v>
      </c>
      <c r="G43" s="14" t="s">
        <v>8</v>
      </c>
    </row>
    <row r="44" spans="1:7" hidden="1" outlineLevel="1" x14ac:dyDescent="0.2">
      <c r="A44" s="19"/>
      <c r="B44" s="12" t="s">
        <v>38</v>
      </c>
      <c r="C44" s="16">
        <v>3.5</v>
      </c>
      <c r="D44" s="8">
        <v>0.54500000000000004</v>
      </c>
      <c r="E44" s="9"/>
      <c r="F44" s="10">
        <f t="shared" ref="F44:F45" si="0">C44*D44</f>
        <v>1.9075000000000002</v>
      </c>
      <c r="G44" s="14" t="s">
        <v>8</v>
      </c>
    </row>
    <row r="45" spans="1:7" hidden="1" outlineLevel="1" x14ac:dyDescent="0.2">
      <c r="A45" s="19"/>
      <c r="B45" s="12" t="s">
        <v>39</v>
      </c>
      <c r="C45" s="16">
        <v>18.2</v>
      </c>
      <c r="D45" s="8">
        <v>2.6150000000000002</v>
      </c>
      <c r="E45" s="9"/>
      <c r="F45" s="10">
        <f t="shared" si="0"/>
        <v>47.593000000000004</v>
      </c>
      <c r="G45" s="14" t="s">
        <v>8</v>
      </c>
    </row>
    <row r="46" spans="1:7" collapsed="1" x14ac:dyDescent="0.2">
      <c r="A46" s="18"/>
      <c r="B46" s="15" t="s">
        <v>43</v>
      </c>
      <c r="C46" s="8"/>
      <c r="D46" s="8"/>
      <c r="E46" s="9"/>
      <c r="F46" s="10">
        <f>SUM(F47:F48)</f>
        <v>39.300000000000004</v>
      </c>
      <c r="G46" s="14" t="s">
        <v>8</v>
      </c>
    </row>
    <row r="47" spans="1:7" hidden="1" outlineLevel="1" x14ac:dyDescent="0.2">
      <c r="A47" s="19"/>
      <c r="B47" s="12" t="s">
        <v>34</v>
      </c>
      <c r="C47" s="16">
        <v>12</v>
      </c>
      <c r="D47" s="8">
        <v>2.6</v>
      </c>
      <c r="E47" s="9"/>
      <c r="F47" s="10">
        <f>C47*D47</f>
        <v>31.200000000000003</v>
      </c>
      <c r="G47" s="14" t="s">
        <v>8</v>
      </c>
    </row>
    <row r="48" spans="1:7" hidden="1" outlineLevel="1" x14ac:dyDescent="0.2">
      <c r="A48" s="19"/>
      <c r="B48" s="12" t="s">
        <v>35</v>
      </c>
      <c r="C48" s="16">
        <v>8.1</v>
      </c>
      <c r="D48" s="8"/>
      <c r="E48" s="9"/>
      <c r="F48" s="10">
        <f>C48</f>
        <v>8.1</v>
      </c>
      <c r="G48" s="14" t="s">
        <v>8</v>
      </c>
    </row>
    <row r="49" spans="1:7" s="25" customFormat="1" collapsed="1" x14ac:dyDescent="0.2">
      <c r="A49" s="18"/>
      <c r="B49" s="12" t="s">
        <v>40</v>
      </c>
      <c r="C49" s="8"/>
      <c r="D49" s="8"/>
      <c r="E49" s="9"/>
      <c r="F49" s="10">
        <f>SUM(F50:F51)</f>
        <v>18.5</v>
      </c>
      <c r="G49" s="14" t="s">
        <v>8</v>
      </c>
    </row>
    <row r="50" spans="1:7" s="25" customFormat="1" hidden="1" outlineLevel="1" x14ac:dyDescent="0.2">
      <c r="A50" s="19"/>
      <c r="B50" s="12" t="s">
        <v>41</v>
      </c>
      <c r="C50" s="16">
        <v>11.6</v>
      </c>
      <c r="D50" s="8">
        <v>1</v>
      </c>
      <c r="E50" s="9"/>
      <c r="F50" s="10">
        <f>C50*D50</f>
        <v>11.6</v>
      </c>
      <c r="G50" s="14" t="s">
        <v>8</v>
      </c>
    </row>
    <row r="51" spans="1:7" s="25" customFormat="1" hidden="1" outlineLevel="1" x14ac:dyDescent="0.2">
      <c r="A51" s="19"/>
      <c r="B51" s="12" t="s">
        <v>42</v>
      </c>
      <c r="C51" s="16">
        <v>6.9</v>
      </c>
      <c r="D51" s="8">
        <v>1</v>
      </c>
      <c r="E51" s="9"/>
      <c r="F51" s="10">
        <f>C51*D51</f>
        <v>6.9</v>
      </c>
      <c r="G51" s="14" t="s">
        <v>8</v>
      </c>
    </row>
    <row r="52" spans="1:7" collapsed="1" x14ac:dyDescent="0.2">
      <c r="A52" s="18" t="s">
        <v>101</v>
      </c>
      <c r="B52" s="13" t="s">
        <v>12</v>
      </c>
      <c r="C52" s="8"/>
      <c r="D52" s="8"/>
      <c r="E52" s="9"/>
      <c r="F52" s="10"/>
      <c r="G52" s="14"/>
    </row>
    <row r="53" spans="1:7" x14ac:dyDescent="0.2">
      <c r="A53" s="18"/>
      <c r="B53" s="12" t="s">
        <v>73</v>
      </c>
      <c r="C53" s="8"/>
      <c r="D53" s="8"/>
      <c r="E53" s="9"/>
      <c r="F53" s="10">
        <f>SUM(F54:F55)</f>
        <v>357.74997414615439</v>
      </c>
      <c r="G53" s="14" t="s">
        <v>8</v>
      </c>
    </row>
    <row r="54" spans="1:7" hidden="1" outlineLevel="1" x14ac:dyDescent="0.2">
      <c r="A54" s="19"/>
      <c r="B54" s="12" t="s">
        <v>62</v>
      </c>
      <c r="C54" s="8">
        <v>176.2</v>
      </c>
      <c r="D54" s="8">
        <f>(C54/COS(RADIANS(22)))/C54</f>
        <v>1.0785347426775833</v>
      </c>
      <c r="E54" s="9"/>
      <c r="F54" s="10">
        <f>C54*D54</f>
        <v>190.03782165979015</v>
      </c>
      <c r="G54" s="14" t="s">
        <v>8</v>
      </c>
    </row>
    <row r="55" spans="1:7" hidden="1" outlineLevel="1" x14ac:dyDescent="0.2">
      <c r="A55" s="19"/>
      <c r="B55" s="12" t="s">
        <v>63</v>
      </c>
      <c r="C55" s="8">
        <v>155.5</v>
      </c>
      <c r="D55" s="8">
        <f>(C55/COS(RADIANS(22)))/C55</f>
        <v>1.0785347426775835</v>
      </c>
      <c r="E55" s="9"/>
      <c r="F55" s="10">
        <f>C55*D55</f>
        <v>167.71215248636423</v>
      </c>
      <c r="G55" s="14" t="s">
        <v>8</v>
      </c>
    </row>
    <row r="56" spans="1:7" collapsed="1" x14ac:dyDescent="0.2">
      <c r="A56" s="19"/>
      <c r="B56" s="12" t="s">
        <v>64</v>
      </c>
      <c r="C56" s="8"/>
      <c r="D56" s="8"/>
      <c r="E56" s="9"/>
      <c r="F56" s="10">
        <f>SUM(F57:F58)</f>
        <v>125.19999999999999</v>
      </c>
      <c r="G56" s="14" t="s">
        <v>14</v>
      </c>
    </row>
    <row r="57" spans="1:7" hidden="1" outlineLevel="1" x14ac:dyDescent="0.2">
      <c r="A57" s="19"/>
      <c r="B57" s="12" t="s">
        <v>65</v>
      </c>
      <c r="C57" s="8">
        <v>74.8</v>
      </c>
      <c r="D57" s="8">
        <v>1</v>
      </c>
      <c r="E57" s="9"/>
      <c r="F57" s="10">
        <f>C57*D57</f>
        <v>74.8</v>
      </c>
      <c r="G57" s="14" t="s">
        <v>14</v>
      </c>
    </row>
    <row r="58" spans="1:7" hidden="1" outlineLevel="1" x14ac:dyDescent="0.2">
      <c r="A58" s="19"/>
      <c r="B58" s="12" t="s">
        <v>66</v>
      </c>
      <c r="C58" s="8">
        <v>50.4</v>
      </c>
      <c r="D58" s="8">
        <v>1</v>
      </c>
      <c r="E58" s="9"/>
      <c r="F58" s="10">
        <f>C58*D58</f>
        <v>50.4</v>
      </c>
      <c r="G58" s="14" t="s">
        <v>14</v>
      </c>
    </row>
    <row r="59" spans="1:7" collapsed="1" x14ac:dyDescent="0.2">
      <c r="A59" s="19"/>
      <c r="B59" s="12" t="s">
        <v>18</v>
      </c>
      <c r="C59" s="8"/>
      <c r="D59" s="8"/>
      <c r="E59" s="9"/>
      <c r="F59" s="10">
        <f>SUM(F60:F61)</f>
        <v>5</v>
      </c>
      <c r="G59" s="14" t="s">
        <v>14</v>
      </c>
    </row>
    <row r="60" spans="1:7" hidden="1" outlineLevel="1" x14ac:dyDescent="0.2">
      <c r="A60" s="19"/>
      <c r="B60" s="12" t="s">
        <v>67</v>
      </c>
      <c r="C60" s="8">
        <v>3.2</v>
      </c>
      <c r="D60" s="8">
        <v>1</v>
      </c>
      <c r="E60" s="9"/>
      <c r="F60" s="10">
        <f>C60*D60</f>
        <v>3.2</v>
      </c>
      <c r="G60" s="14" t="s">
        <v>14</v>
      </c>
    </row>
    <row r="61" spans="1:7" hidden="1" outlineLevel="1" x14ac:dyDescent="0.2">
      <c r="A61" s="19"/>
      <c r="B61" s="12" t="s">
        <v>68</v>
      </c>
      <c r="C61" s="8">
        <v>1.8</v>
      </c>
      <c r="D61" s="8">
        <v>1</v>
      </c>
      <c r="E61" s="9"/>
      <c r="F61" s="10">
        <f>C61*D61</f>
        <v>1.8</v>
      </c>
      <c r="G61" s="14" t="s">
        <v>14</v>
      </c>
    </row>
    <row r="62" spans="1:7" collapsed="1" x14ac:dyDescent="0.2">
      <c r="A62" s="19"/>
      <c r="B62" s="12" t="s">
        <v>69</v>
      </c>
      <c r="C62" s="8"/>
      <c r="D62" s="8"/>
      <c r="E62" s="9"/>
      <c r="F62" s="10">
        <f>SUM(F63:F65)</f>
        <v>122.34664799851825</v>
      </c>
      <c r="G62" s="14" t="s">
        <v>14</v>
      </c>
    </row>
    <row r="63" spans="1:7" hidden="1" outlineLevel="1" x14ac:dyDescent="0.2">
      <c r="A63" s="19"/>
      <c r="B63" s="12" t="s">
        <v>70</v>
      </c>
      <c r="C63" s="8">
        <v>29.5</v>
      </c>
      <c r="D63" s="8">
        <f>(C63/COS(RADIANS(22)))/C63</f>
        <v>1.0785347426775835</v>
      </c>
      <c r="E63" s="9"/>
      <c r="F63" s="10">
        <f>C63*D63</f>
        <v>31.816774908988716</v>
      </c>
      <c r="G63" s="14" t="s">
        <v>14</v>
      </c>
    </row>
    <row r="64" spans="1:7" hidden="1" outlineLevel="1" x14ac:dyDescent="0.2">
      <c r="A64" s="19"/>
      <c r="B64" s="12" t="s">
        <v>72</v>
      </c>
      <c r="C64" s="8">
        <v>44.8</v>
      </c>
      <c r="D64" s="8">
        <v>1</v>
      </c>
      <c r="E64" s="9"/>
      <c r="F64" s="10">
        <f>C64*D64</f>
        <v>44.8</v>
      </c>
      <c r="G64" s="14" t="s">
        <v>14</v>
      </c>
    </row>
    <row r="65" spans="1:7" hidden="1" outlineLevel="1" x14ac:dyDescent="0.2">
      <c r="A65" s="19"/>
      <c r="B65" s="12" t="s">
        <v>71</v>
      </c>
      <c r="C65" s="8">
        <v>42.4</v>
      </c>
      <c r="D65" s="8">
        <f>(C65/COS(RADIANS(22)))/C65</f>
        <v>1.0785347426775833</v>
      </c>
      <c r="E65" s="9"/>
      <c r="F65" s="10">
        <f>C65*D65</f>
        <v>45.729873089529534</v>
      </c>
      <c r="G65" s="14" t="s">
        <v>14</v>
      </c>
    </row>
    <row r="66" spans="1:7" collapsed="1" x14ac:dyDescent="0.2">
      <c r="A66" s="18" t="s">
        <v>105</v>
      </c>
      <c r="B66" s="13" t="s">
        <v>59</v>
      </c>
      <c r="C66" s="8"/>
      <c r="D66" s="8"/>
      <c r="E66" s="9"/>
      <c r="F66" s="10"/>
      <c r="G66" s="14"/>
    </row>
    <row r="67" spans="1:7" x14ac:dyDescent="0.2">
      <c r="A67" s="19"/>
      <c r="B67" s="12" t="s">
        <v>48</v>
      </c>
      <c r="C67" s="8"/>
      <c r="D67" s="8"/>
      <c r="E67" s="9"/>
      <c r="F67" s="10">
        <v>1</v>
      </c>
      <c r="G67" s="14" t="s">
        <v>15</v>
      </c>
    </row>
    <row r="68" spans="1:7" x14ac:dyDescent="0.2">
      <c r="A68" s="19"/>
      <c r="B68" s="12" t="s">
        <v>49</v>
      </c>
      <c r="C68" s="8"/>
      <c r="D68" s="8"/>
      <c r="E68" s="9"/>
      <c r="F68" s="10">
        <v>1</v>
      </c>
      <c r="G68" s="14" t="s">
        <v>15</v>
      </c>
    </row>
    <row r="69" spans="1:7" x14ac:dyDescent="0.2">
      <c r="A69" s="19"/>
      <c r="B69" s="12" t="s">
        <v>50</v>
      </c>
      <c r="C69" s="8"/>
      <c r="D69" s="8"/>
      <c r="E69" s="9"/>
      <c r="F69" s="10">
        <v>1</v>
      </c>
      <c r="G69" s="14" t="s">
        <v>15</v>
      </c>
    </row>
    <row r="70" spans="1:7" x14ac:dyDescent="0.2">
      <c r="A70" s="19"/>
      <c r="B70" s="12" t="s">
        <v>51</v>
      </c>
      <c r="C70" s="8"/>
      <c r="D70" s="8"/>
      <c r="E70" s="9"/>
      <c r="F70" s="10">
        <v>1</v>
      </c>
      <c r="G70" s="14" t="s">
        <v>15</v>
      </c>
    </row>
    <row r="71" spans="1:7" x14ac:dyDescent="0.2">
      <c r="A71" s="19"/>
      <c r="B71" s="12" t="s">
        <v>96</v>
      </c>
      <c r="C71" s="8"/>
      <c r="D71" s="8"/>
      <c r="E71" s="9"/>
      <c r="F71" s="10">
        <v>1</v>
      </c>
      <c r="G71" s="14" t="s">
        <v>15</v>
      </c>
    </row>
    <row r="72" spans="1:7" x14ac:dyDescent="0.2">
      <c r="A72" s="19"/>
      <c r="B72" s="12" t="s">
        <v>52</v>
      </c>
      <c r="C72" s="8"/>
      <c r="D72" s="8"/>
      <c r="E72" s="9"/>
      <c r="F72" s="10">
        <v>1</v>
      </c>
      <c r="G72" s="14" t="s">
        <v>15</v>
      </c>
    </row>
    <row r="73" spans="1:7" x14ac:dyDescent="0.2">
      <c r="A73" s="19"/>
      <c r="B73" s="12" t="s">
        <v>53</v>
      </c>
      <c r="C73" s="8"/>
      <c r="D73" s="8"/>
      <c r="E73" s="9"/>
      <c r="F73" s="10">
        <v>1</v>
      </c>
      <c r="G73" s="14" t="s">
        <v>15</v>
      </c>
    </row>
    <row r="74" spans="1:7" x14ac:dyDescent="0.2">
      <c r="A74" s="19"/>
      <c r="B74" s="12" t="s">
        <v>54</v>
      </c>
      <c r="C74" s="8"/>
      <c r="D74" s="8"/>
      <c r="E74" s="9"/>
      <c r="F74" s="10">
        <v>1</v>
      </c>
      <c r="G74" s="14" t="s">
        <v>15</v>
      </c>
    </row>
    <row r="75" spans="1:7" x14ac:dyDescent="0.2">
      <c r="A75" s="19"/>
      <c r="B75" s="12" t="s">
        <v>55</v>
      </c>
      <c r="C75" s="8"/>
      <c r="D75" s="8"/>
      <c r="E75" s="9"/>
      <c r="F75" s="10">
        <v>1</v>
      </c>
      <c r="G75" s="14" t="s">
        <v>15</v>
      </c>
    </row>
    <row r="76" spans="1:7" x14ac:dyDescent="0.2">
      <c r="A76" s="19"/>
      <c r="B76" s="12" t="s">
        <v>56</v>
      </c>
      <c r="C76" s="8"/>
      <c r="D76" s="8"/>
      <c r="E76" s="9"/>
      <c r="F76" s="10">
        <v>1</v>
      </c>
      <c r="G76" s="14" t="s">
        <v>15</v>
      </c>
    </row>
    <row r="77" spans="1:7" x14ac:dyDescent="0.2">
      <c r="A77" s="19"/>
      <c r="B77" s="12" t="s">
        <v>57</v>
      </c>
      <c r="C77" s="8"/>
      <c r="D77" s="8"/>
      <c r="E77" s="9"/>
      <c r="F77" s="10">
        <v>1</v>
      </c>
      <c r="G77" s="14" t="s">
        <v>15</v>
      </c>
    </row>
    <row r="78" spans="1:7" x14ac:dyDescent="0.2">
      <c r="A78" s="19"/>
      <c r="B78" s="12" t="s">
        <v>58</v>
      </c>
      <c r="C78" s="8"/>
      <c r="D78" s="8"/>
      <c r="E78" s="9"/>
      <c r="F78" s="10">
        <v>1</v>
      </c>
      <c r="G78" s="14" t="s">
        <v>15</v>
      </c>
    </row>
    <row r="79" spans="1:7" x14ac:dyDescent="0.2">
      <c r="A79" s="19"/>
      <c r="B79" s="12" t="s">
        <v>60</v>
      </c>
      <c r="C79" s="8"/>
      <c r="D79" s="8"/>
      <c r="E79" s="9"/>
      <c r="F79" s="10">
        <v>1</v>
      </c>
      <c r="G79" s="14" t="s">
        <v>15</v>
      </c>
    </row>
    <row r="80" spans="1:7" x14ac:dyDescent="0.2">
      <c r="A80" s="19"/>
      <c r="B80" s="12" t="s">
        <v>61</v>
      </c>
      <c r="C80" s="8"/>
      <c r="D80" s="8"/>
      <c r="E80" s="9"/>
      <c r="F80" s="10">
        <v>1</v>
      </c>
      <c r="G80" s="14" t="s">
        <v>15</v>
      </c>
    </row>
    <row r="81" spans="1:7" x14ac:dyDescent="0.2">
      <c r="A81" s="19" t="s">
        <v>10</v>
      </c>
      <c r="B81" s="11" t="s">
        <v>13</v>
      </c>
      <c r="C81" s="8"/>
      <c r="D81" s="8"/>
      <c r="E81" s="9"/>
      <c r="F81" s="10"/>
      <c r="G81" s="14"/>
    </row>
    <row r="82" spans="1:7" x14ac:dyDescent="0.2">
      <c r="A82" s="19"/>
      <c r="B82" s="12" t="s">
        <v>44</v>
      </c>
      <c r="C82" s="8"/>
      <c r="D82" s="8"/>
      <c r="E82" s="9"/>
      <c r="F82" s="10">
        <v>1</v>
      </c>
      <c r="G82" s="14" t="s">
        <v>15</v>
      </c>
    </row>
    <row r="83" spans="1:7" x14ac:dyDescent="0.2">
      <c r="A83" s="19"/>
      <c r="B83" s="12" t="s">
        <v>45</v>
      </c>
      <c r="C83" s="8"/>
      <c r="D83" s="8"/>
      <c r="E83" s="9"/>
      <c r="F83" s="10">
        <v>1</v>
      </c>
      <c r="G83" s="14" t="s">
        <v>15</v>
      </c>
    </row>
    <row r="84" spans="1:7" x14ac:dyDescent="0.2">
      <c r="A84" s="19"/>
      <c r="B84" s="12" t="s">
        <v>46</v>
      </c>
      <c r="C84" s="8"/>
      <c r="D84" s="8"/>
      <c r="E84" s="9"/>
      <c r="F84" s="10">
        <v>1</v>
      </c>
      <c r="G84" s="14" t="s">
        <v>15</v>
      </c>
    </row>
    <row r="85" spans="1:7" x14ac:dyDescent="0.2">
      <c r="A85" s="19"/>
      <c r="B85" s="12" t="s">
        <v>47</v>
      </c>
      <c r="C85" s="8"/>
      <c r="D85" s="8"/>
      <c r="E85" s="9"/>
      <c r="F85" s="10">
        <v>1</v>
      </c>
      <c r="G85" s="14" t="s">
        <v>15</v>
      </c>
    </row>
    <row r="86" spans="1:7" x14ac:dyDescent="0.2">
      <c r="A86" s="26"/>
      <c r="B86" s="20"/>
      <c r="C86" s="21"/>
      <c r="D86" s="21"/>
      <c r="E86" s="22"/>
      <c r="F86" s="23"/>
      <c r="G86" s="24"/>
    </row>
    <row r="90" spans="1:7" x14ac:dyDescent="0.2">
      <c r="F90" s="1"/>
    </row>
    <row r="96" spans="1:7" x14ac:dyDescent="0.2">
      <c r="F96" s="1"/>
    </row>
  </sheetData>
  <pageMargins left="1" right="0.5" top="0.75" bottom="0.75" header="0.3" footer="0.3"/>
  <pageSetup orientation="portrait" r:id="rId1"/>
  <headerFooter>
    <oddFooter>&amp;R&amp;"-,Italic"&amp;9&amp;K00-034&amp;P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clihp_38</cp:lastModifiedBy>
  <cp:lastPrinted>2017-04-25T09:53:38Z</cp:lastPrinted>
  <dcterms:created xsi:type="dcterms:W3CDTF">2017-03-09T22:39:30Z</dcterms:created>
  <dcterms:modified xsi:type="dcterms:W3CDTF">2017-04-25T23:34:10Z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